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540" windowWidth="28455" windowHeight="13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1" i="1"/>
  <c r="B18" s="1"/>
  <c r="B4"/>
  <c r="B10" s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E11"/>
  <c r="F11" s="1"/>
  <c r="G11" s="1"/>
  <c r="H11" s="1"/>
  <c r="I11" s="1"/>
  <c r="J11" s="1"/>
  <c r="K11" s="1"/>
  <c r="L11" s="1"/>
  <c r="M11" s="1"/>
  <c r="N11" s="1"/>
  <c r="O11" s="1"/>
  <c r="P11" s="1"/>
  <c r="Q11" s="1"/>
  <c r="B12" l="1"/>
  <c r="B13" s="1"/>
  <c r="B15" s="1"/>
  <c r="B19" s="1"/>
</calcChain>
</file>

<file path=xl/comments1.xml><?xml version="1.0" encoding="utf-8"?>
<comments xmlns="http://schemas.openxmlformats.org/spreadsheetml/2006/main">
  <authors>
    <author>Products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Products:</t>
        </r>
        <r>
          <rPr>
            <sz val="8"/>
            <color indexed="81"/>
            <rFont val="Tahoma"/>
            <family val="2"/>
          </rPr>
          <t xml:space="preserve">
Fill in the MTU of your link. Default value is 1518.</t>
        </r>
      </text>
    </comment>
    <comment ref="B4" authorId="0">
      <text>
        <r>
          <rPr>
            <b/>
            <sz val="8"/>
            <color indexed="81"/>
            <rFont val="Tahoma"/>
            <family val="2"/>
          </rPr>
          <t>Products:</t>
        </r>
        <r>
          <rPr>
            <sz val="8"/>
            <color indexed="81"/>
            <rFont val="Tahoma"/>
            <family val="2"/>
          </rPr>
          <t xml:space="preserve">
This value is calculated based on the MTU and the default TCP/IP header overhead.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>Products:</t>
        </r>
        <r>
          <rPr>
            <sz val="8"/>
            <color indexed="81"/>
            <rFont val="Tahoma"/>
            <family val="2"/>
          </rPr>
          <t xml:space="preserve">
Fill in the expected speed of the path. Units: Mbit/s
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Products:</t>
        </r>
        <r>
          <rPr>
            <sz val="8"/>
            <color indexed="81"/>
            <rFont val="Tahoma"/>
            <family val="2"/>
          </rPr>
          <t xml:space="preserve">
The round trip time between sender, receiver and back.
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Products:</t>
        </r>
        <r>
          <rPr>
            <sz val="8"/>
            <color indexed="81"/>
            <rFont val="Tahoma"/>
            <family val="2"/>
          </rPr>
          <t xml:space="preserve">
Optimal receive window.</t>
        </r>
      </text>
    </comment>
  </commentList>
</comments>
</file>

<file path=xl/sharedStrings.xml><?xml version="1.0" encoding="utf-8"?>
<sst xmlns="http://schemas.openxmlformats.org/spreadsheetml/2006/main" count="15" uniqueCount="15">
  <si>
    <t>MTU</t>
  </si>
  <si>
    <t>TCP/IP overhead</t>
  </si>
  <si>
    <t>SPEED (Mbit/s)</t>
  </si>
  <si>
    <t>BPD</t>
  </si>
  <si>
    <t>Factor</t>
  </si>
  <si>
    <t>LOG</t>
  </si>
  <si>
    <t>CHECKS</t>
  </si>
  <si>
    <t>SPEED vs BPD</t>
  </si>
  <si>
    <t>Check result</t>
  </si>
  <si>
    <t>This tool helps to find the ideal parameters for TCP window scaling. These values will be calculated based on the MTU, link speed and latency of the link.</t>
  </si>
  <si>
    <t>MSS (TCP)</t>
  </si>
  <si>
    <t>Round trip time (ms)</t>
  </si>
  <si>
    <t>RWIN ( receive window)</t>
  </si>
  <si>
    <t>Windows Scale Value</t>
  </si>
  <si>
    <t>Test table: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</si>
</sst>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66"/>
        <bgColor rgb="FFFF9966"/>
      </patternFill>
    </fill>
    <fill>
      <patternFill patternType="solid">
        <fgColor rgb="FF579D1C"/>
        <bgColor rgb="FF579D1C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  <xf numFmtId="0" fontId="1" fillId="2" borderId="0"/>
    <xf numFmtId="0" fontId="1" fillId="3" borderId="0"/>
    <xf numFmtId="0" fontId="6" fillId="4" borderId="1" applyNumberFormat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4" borderId="1" xfId="7"/>
    <xf numFmtId="0" fontId="10" fillId="0" borderId="0" xfId="0" applyFont="1"/>
    <xf numFmtId="0" fontId="7" fillId="0" borderId="0" xfId="8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5" fillId="0" borderId="0" xfId="0" applyNumberFormat="1" applyFont="1"/>
    <xf numFmtId="3" fontId="0" fillId="0" borderId="0" xfId="0" applyNumberFormat="1"/>
    <xf numFmtId="3" fontId="3" fillId="0" borderId="0" xfId="3" applyNumberFormat="1"/>
    <xf numFmtId="3" fontId="7" fillId="0" borderId="0" xfId="8" applyNumberFormat="1"/>
  </cellXfs>
  <cellStyles count="9">
    <cellStyle name="Check Cell" xfId="7" builtinId="23"/>
    <cellStyle name="Explanatory Text" xfId="8" builtinId="53"/>
    <cellStyle name="Heading" xfId="1"/>
    <cellStyle name="Heading1" xfId="2"/>
    <cellStyle name="Normal" xfId="0" builtinId="0" customBuiltin="1"/>
    <cellStyle name="Result" xfId="3"/>
    <cellStyle name="Result2" xfId="4"/>
    <cellStyle name="ToLow" xfId="5"/>
    <cellStyle name="ToMuch" xfId="6"/>
  </cellStyles>
  <dxfs count="4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D18" sqref="D17:D18"/>
    </sheetView>
  </sheetViews>
  <sheetFormatPr defaultRowHeight="14.25"/>
  <cols>
    <col min="1" max="1" width="26.125" customWidth="1"/>
    <col min="2" max="3" width="10.75" customWidth="1"/>
    <col min="4" max="4" width="16.25" customWidth="1"/>
    <col min="5" max="12" width="10.75" customWidth="1"/>
    <col min="13" max="14" width="12.375" bestFit="1" customWidth="1"/>
    <col min="15" max="17" width="13.5" bestFit="1" customWidth="1"/>
  </cols>
  <sheetData>
    <row r="1" spans="1:17" ht="14.25" customHeight="1" thickTop="1" thickBo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" thickTop="1"/>
    <row r="3" spans="1:17" ht="15">
      <c r="A3" s="1" t="s">
        <v>0</v>
      </c>
      <c r="B3" s="15">
        <v>1518</v>
      </c>
      <c r="D3" s="2" t="s">
        <v>1</v>
      </c>
      <c r="E3">
        <v>58</v>
      </c>
    </row>
    <row r="4" spans="1:17" ht="15">
      <c r="A4" s="2" t="s">
        <v>10</v>
      </c>
      <c r="B4" s="16">
        <f>B3-E3</f>
        <v>1460</v>
      </c>
    </row>
    <row r="5" spans="1:17" ht="15">
      <c r="A5" s="1" t="s">
        <v>2</v>
      </c>
      <c r="B5" s="15">
        <v>2</v>
      </c>
    </row>
    <row r="6" spans="1:17" ht="15">
      <c r="A6" s="1" t="s">
        <v>11</v>
      </c>
      <c r="B6" s="15">
        <v>300</v>
      </c>
    </row>
    <row r="7" spans="1:17">
      <c r="B7" s="16"/>
    </row>
    <row r="8" spans="1:17" ht="15" thickBot="1">
      <c r="B8" s="16"/>
    </row>
    <row r="9" spans="1:17">
      <c r="B9" s="16"/>
      <c r="D9" s="6" t="s">
        <v>14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</row>
    <row r="10" spans="1:17" ht="15">
      <c r="A10" s="4" t="s">
        <v>12</v>
      </c>
      <c r="B10" s="17">
        <f>FLOOR((65535/B4),1)*B4</f>
        <v>64240</v>
      </c>
      <c r="D10" s="9">
        <f>B10</f>
        <v>64240</v>
      </c>
      <c r="E10" s="10">
        <f>D10*2</f>
        <v>128480</v>
      </c>
      <c r="F10" s="10">
        <f t="shared" ref="F10:Q10" si="0">E10*2</f>
        <v>256960</v>
      </c>
      <c r="G10" s="10">
        <f t="shared" si="0"/>
        <v>513920</v>
      </c>
      <c r="H10" s="10">
        <f t="shared" si="0"/>
        <v>1027840</v>
      </c>
      <c r="I10" s="10">
        <f t="shared" si="0"/>
        <v>2055680</v>
      </c>
      <c r="J10" s="10">
        <f t="shared" si="0"/>
        <v>4111360</v>
      </c>
      <c r="K10" s="10">
        <f t="shared" si="0"/>
        <v>8222720</v>
      </c>
      <c r="L10" s="10">
        <f t="shared" si="0"/>
        <v>16445440</v>
      </c>
      <c r="M10" s="10">
        <f t="shared" si="0"/>
        <v>32890880</v>
      </c>
      <c r="N10" s="10">
        <f t="shared" si="0"/>
        <v>65781760</v>
      </c>
      <c r="O10" s="10">
        <f t="shared" si="0"/>
        <v>131563520</v>
      </c>
      <c r="P10" s="10">
        <f t="shared" si="0"/>
        <v>263127040</v>
      </c>
      <c r="Q10" s="11">
        <f t="shared" si="0"/>
        <v>526254080</v>
      </c>
    </row>
    <row r="11" spans="1:17" ht="15.75" thickBot="1">
      <c r="A11" s="2" t="s">
        <v>3</v>
      </c>
      <c r="B11" s="16">
        <f>(B5*1000000/8)*(B6/1000)</f>
        <v>75000</v>
      </c>
      <c r="D11" s="12">
        <v>0</v>
      </c>
      <c r="E11" s="13">
        <f>D11+1</f>
        <v>1</v>
      </c>
      <c r="F11" s="13">
        <f t="shared" ref="F11:Q11" si="1">E11+1</f>
        <v>2</v>
      </c>
      <c r="G11" s="13">
        <f t="shared" si="1"/>
        <v>3</v>
      </c>
      <c r="H11" s="13">
        <f t="shared" si="1"/>
        <v>4</v>
      </c>
      <c r="I11" s="13">
        <f t="shared" si="1"/>
        <v>5</v>
      </c>
      <c r="J11" s="13">
        <f t="shared" si="1"/>
        <v>6</v>
      </c>
      <c r="K11" s="13">
        <f t="shared" si="1"/>
        <v>7</v>
      </c>
      <c r="L11" s="13">
        <f t="shared" si="1"/>
        <v>8</v>
      </c>
      <c r="M11" s="13">
        <f t="shared" si="1"/>
        <v>9</v>
      </c>
      <c r="N11" s="13">
        <f t="shared" si="1"/>
        <v>10</v>
      </c>
      <c r="O11" s="13">
        <f t="shared" si="1"/>
        <v>11</v>
      </c>
      <c r="P11" s="13">
        <f t="shared" si="1"/>
        <v>12</v>
      </c>
      <c r="Q11" s="14">
        <f t="shared" si="1"/>
        <v>13</v>
      </c>
    </row>
    <row r="12" spans="1:17" ht="15">
      <c r="A12" s="5" t="s">
        <v>4</v>
      </c>
      <c r="B12" s="18">
        <f>B11/B10</f>
        <v>1.1674968866749689</v>
      </c>
    </row>
    <row r="13" spans="1:17" ht="15">
      <c r="A13" s="5" t="s">
        <v>5</v>
      </c>
      <c r="B13" s="18">
        <f>LOG(B12)/LOG(2)</f>
        <v>0.22341870275329109</v>
      </c>
    </row>
    <row r="14" spans="1:17">
      <c r="B14" s="16"/>
    </row>
    <row r="15" spans="1:17" ht="15">
      <c r="A15" s="4" t="s">
        <v>13</v>
      </c>
      <c r="B15" s="17">
        <f>CEILING(B13,1)</f>
        <v>1</v>
      </c>
    </row>
    <row r="16" spans="1:17">
      <c r="B16" s="16"/>
    </row>
    <row r="17" spans="1:2" ht="15">
      <c r="A17" s="2" t="s">
        <v>6</v>
      </c>
      <c r="B17" s="16"/>
    </row>
    <row r="18" spans="1:2" ht="15">
      <c r="A18" s="5" t="s">
        <v>7</v>
      </c>
      <c r="B18" s="18">
        <f>B11*8/(B6*1000)</f>
        <v>2</v>
      </c>
    </row>
    <row r="19" spans="1:2" ht="15">
      <c r="A19" s="5" t="s">
        <v>8</v>
      </c>
      <c r="B19" s="18">
        <f>B10*2^B15</f>
        <v>128480</v>
      </c>
    </row>
  </sheetData>
  <mergeCells count="1">
    <mergeCell ref="A1:O1"/>
  </mergeCells>
  <conditionalFormatting sqref="D10:Q10">
    <cfRule type="expression" dxfId="3" priority="3" stopIfTrue="1">
      <formula>D10&lt;$B$11</formula>
    </cfRule>
    <cfRule type="expression" dxfId="2" priority="4" stopIfTrue="1">
      <formula>D10&gt;$B$11</formula>
    </cfRule>
  </conditionalFormatting>
  <conditionalFormatting sqref="D11:Q11">
    <cfRule type="expression" dxfId="1" priority="1" stopIfTrue="1">
      <formula>D10 &lt; $B$11</formula>
    </cfRule>
    <cfRule type="expression" dxfId="0" priority="2" stopIfTrue="1">
      <formula>D10 &gt;$B$11</formula>
    </cfRule>
  </conditionalFormatting>
  <pageMargins left="0" right="0" top="0.39409448818897641" bottom="0.39409448818897641" header="0" footer="0"/>
  <pageSetup paperSize="9" orientation="portrait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Decock</dc:creator>
  <cp:lastModifiedBy>Products</cp:lastModifiedBy>
  <cp:revision>5</cp:revision>
  <dcterms:created xsi:type="dcterms:W3CDTF">2011-08-24T14:28:09Z</dcterms:created>
  <dcterms:modified xsi:type="dcterms:W3CDTF">2011-12-05T14:28:52Z</dcterms:modified>
</cp:coreProperties>
</file>